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22515" windowHeight="9480" activeTab="1"/>
  </bookViews>
  <sheets>
    <sheet name="Wi Be Jammin 08.26.17" sheetId="1" r:id="rId1"/>
    <sheet name="Halloween 2017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3" i="2" l="1"/>
  <c r="H20" i="2"/>
  <c r="G21" i="2"/>
  <c r="H21" i="2" s="1"/>
  <c r="G22" i="2"/>
  <c r="H22" i="2" s="1"/>
  <c r="D45" i="2" l="1"/>
  <c r="E41" i="2"/>
  <c r="D24" i="2"/>
  <c r="D41" i="2" s="1"/>
  <c r="F23" i="2"/>
  <c r="H23" i="2" s="1"/>
  <c r="F44" i="2" s="1"/>
  <c r="F21" i="2"/>
  <c r="F19" i="2"/>
  <c r="H19" i="2" s="1"/>
  <c r="F18" i="2"/>
  <c r="G15" i="2"/>
  <c r="E15" i="2"/>
  <c r="H14" i="2"/>
  <c r="H13" i="2"/>
  <c r="F12" i="2"/>
  <c r="H12" i="2" s="1"/>
  <c r="F11" i="2"/>
  <c r="H11" i="2" s="1"/>
  <c r="F10" i="2"/>
  <c r="H10" i="2" s="1"/>
  <c r="C48" i="1"/>
  <c r="E27" i="1"/>
  <c r="E36" i="1" s="1"/>
  <c r="E38" i="1" s="1"/>
  <c r="D44" i="1" s="1"/>
  <c r="E44" i="1" s="1"/>
  <c r="D48" i="1" s="1"/>
  <c r="C21" i="1"/>
  <c r="C44" i="1" s="1"/>
  <c r="E20" i="1"/>
  <c r="E47" i="1" s="1"/>
  <c r="G19" i="1"/>
  <c r="E19" i="1"/>
  <c r="E21" i="1" s="1"/>
  <c r="G18" i="1"/>
  <c r="E18" i="1"/>
  <c r="E17" i="1"/>
  <c r="G17" i="1" s="1"/>
  <c r="F14" i="1"/>
  <c r="D14" i="1"/>
  <c r="C14" i="1"/>
  <c r="E13" i="1"/>
  <c r="G13" i="1" s="1"/>
  <c r="G12" i="1"/>
  <c r="E12" i="1"/>
  <c r="E11" i="1"/>
  <c r="G11" i="1" s="1"/>
  <c r="E10" i="1"/>
  <c r="G10" i="1" s="1"/>
  <c r="G14" i="1" s="1"/>
  <c r="F41" i="2" l="1"/>
  <c r="E45" i="2" s="1"/>
  <c r="F45" i="2" s="1"/>
  <c r="F46" i="2" s="1"/>
  <c r="F24" i="2"/>
  <c r="H15" i="2"/>
  <c r="H35" i="2" s="1"/>
  <c r="H36" i="2" s="1"/>
  <c r="F15" i="2"/>
  <c r="H24" i="2"/>
  <c r="E48" i="1"/>
  <c r="E49" i="1" s="1"/>
  <c r="G21" i="1"/>
  <c r="E40" i="1" s="1"/>
  <c r="E14" i="1"/>
  <c r="G20" i="1"/>
</calcChain>
</file>

<file path=xl/sharedStrings.xml><?xml version="1.0" encoding="utf-8"?>
<sst xmlns="http://schemas.openxmlformats.org/spreadsheetml/2006/main" count="121" uniqueCount="82">
  <si>
    <t>Conejo Ski &amp; Sports Club</t>
  </si>
  <si>
    <t>Activity Reconciliation</t>
  </si>
  <si>
    <t>Name of Activity</t>
  </si>
  <si>
    <t>Wi Be Jammin' Party</t>
  </si>
  <si>
    <t>Date of Activity</t>
  </si>
  <si>
    <t>Recap</t>
  </si>
  <si>
    <t>Member</t>
  </si>
  <si>
    <t>Non Member</t>
  </si>
  <si>
    <t>Deposit</t>
  </si>
  <si>
    <t>BC</t>
  </si>
  <si>
    <t>Revenue</t>
  </si>
  <si>
    <t>Deposits:</t>
  </si>
  <si>
    <t>Deposit #1</t>
  </si>
  <si>
    <t>Deposit #2</t>
  </si>
  <si>
    <t>Deposit #3</t>
  </si>
  <si>
    <t>Deposit #4</t>
  </si>
  <si>
    <t>Total revenue</t>
  </si>
  <si>
    <t>Deposit Reconciliation:</t>
  </si>
  <si>
    <t># of guests</t>
  </si>
  <si>
    <t>Amount Paid</t>
  </si>
  <si>
    <t xml:space="preserve">BC </t>
  </si>
  <si>
    <t>Member - leader</t>
  </si>
  <si>
    <t>Members</t>
  </si>
  <si>
    <t>Non Member Income</t>
  </si>
  <si>
    <t>Total deposits</t>
  </si>
  <si>
    <t>Expenses:</t>
  </si>
  <si>
    <t xml:space="preserve">Abby or Dan Savell </t>
  </si>
  <si>
    <t>deposit band</t>
  </si>
  <si>
    <t xml:space="preserve">Carolyn Phillips </t>
  </si>
  <si>
    <t>pork &amp; chicken</t>
  </si>
  <si>
    <t>balance band</t>
  </si>
  <si>
    <t>Jo Schuler</t>
  </si>
  <si>
    <t>food &amp; decorations</t>
  </si>
  <si>
    <t>Evelyn's Party Rental</t>
  </si>
  <si>
    <t>chairs</t>
  </si>
  <si>
    <t>Lynne Walker</t>
  </si>
  <si>
    <t>kitchen helper/cleaner</t>
  </si>
  <si>
    <t>Roslyn Hart</t>
  </si>
  <si>
    <t>topping for chicken</t>
  </si>
  <si>
    <t>Misc food/games</t>
  </si>
  <si>
    <t>Misc food/flyers/ GC</t>
  </si>
  <si>
    <t>Christine Houghton</t>
  </si>
  <si>
    <t>tables - Evelyn's Rental</t>
  </si>
  <si>
    <t>estimated addl expenses</t>
  </si>
  <si>
    <t>tip band</t>
  </si>
  <si>
    <t>Sub-total</t>
  </si>
  <si>
    <t>Less - deposit decorations sold</t>
  </si>
  <si>
    <t>Total</t>
  </si>
  <si>
    <t>Excess revenue/(expenses)</t>
  </si>
  <si>
    <t>Total cost</t>
  </si>
  <si>
    <t>cost/guest</t>
  </si>
  <si>
    <t xml:space="preserve">Expense per person </t>
  </si>
  <si>
    <t>Non member revenue/cost</t>
  </si>
  <si>
    <t>Non member revenue</t>
  </si>
  <si>
    <t>Non member cost</t>
  </si>
  <si>
    <t>Non member excess revenue</t>
  </si>
  <si>
    <t>Deposit #5</t>
  </si>
  <si>
    <t>Amount paid</t>
  </si>
  <si>
    <t xml:space="preserve">Cost per person </t>
  </si>
  <si>
    <t xml:space="preserve">Activity Reconciliation - </t>
  </si>
  <si>
    <t>October 28, 2017</t>
  </si>
  <si>
    <t>Desposit Recap</t>
  </si>
  <si>
    <t xml:space="preserve"> </t>
  </si>
  <si>
    <t>Members - leaders - No Payment</t>
  </si>
  <si>
    <t>Members  - full payment</t>
  </si>
  <si>
    <t>Members Partial Board Credit</t>
  </si>
  <si>
    <t>Members Full Board Credit</t>
  </si>
  <si>
    <t>Reconciliation by Payment Type</t>
  </si>
  <si>
    <t># of Persons</t>
  </si>
  <si>
    <t>Members - partial payment</t>
  </si>
  <si>
    <t>Non-Member</t>
  </si>
  <si>
    <t>band</t>
  </si>
  <si>
    <t>venue</t>
  </si>
  <si>
    <t>Check Req Palmer</t>
  </si>
  <si>
    <t>Check Req Phillips</t>
  </si>
  <si>
    <t xml:space="preserve">food prizes </t>
  </si>
  <si>
    <t>food decoratioin</t>
  </si>
  <si>
    <t>Halloween 2017</t>
  </si>
  <si>
    <t>Carry over gift Cards/water</t>
  </si>
  <si>
    <t>prizes and refreshments</t>
  </si>
  <si>
    <t>THE LINES BELOW ARE TO BE COMPLETED BY THE CSSC TREASURER</t>
  </si>
  <si>
    <t>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</si>
</sst>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0_);\(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0" applyNumberFormat="1" applyBorder="1" applyAlignment="1">
      <alignment horizontal="center"/>
    </xf>
    <xf numFmtId="0" fontId="0" fillId="0" borderId="0" xfId="0" applyFill="1" applyBorder="1"/>
    <xf numFmtId="39" fontId="0" fillId="0" borderId="0" xfId="0" applyNumberFormat="1"/>
    <xf numFmtId="39" fontId="0" fillId="0" borderId="0" xfId="0" applyNumberFormat="1" applyBorder="1"/>
    <xf numFmtId="0" fontId="0" fillId="0" borderId="0" xfId="0" applyFill="1" applyBorder="1" applyAlignment="1">
      <alignment horizontal="center"/>
    </xf>
    <xf numFmtId="39" fontId="0" fillId="0" borderId="3" xfId="0" applyNumberFormat="1" applyBorder="1"/>
    <xf numFmtId="39" fontId="0" fillId="0" borderId="2" xfId="0" applyNumberFormat="1" applyBorder="1"/>
    <xf numFmtId="0" fontId="0" fillId="0" borderId="0" xfId="0" applyBorder="1" applyAlignment="1"/>
    <xf numFmtId="2" fontId="0" fillId="0" borderId="0" xfId="0" applyNumberFormat="1" applyBorder="1" applyAlignment="1"/>
    <xf numFmtId="39" fontId="0" fillId="0" borderId="0" xfId="0" applyNumberFormat="1" applyBorder="1" applyAlignment="1"/>
    <xf numFmtId="2" fontId="0" fillId="0" borderId="0" xfId="0" applyNumberFormat="1"/>
    <xf numFmtId="0" fontId="0" fillId="0" borderId="1" xfId="0" applyBorder="1"/>
    <xf numFmtId="39" fontId="0" fillId="0" borderId="1" xfId="0" applyNumberFormat="1" applyBorder="1"/>
    <xf numFmtId="0" fontId="0" fillId="0" borderId="2" xfId="0" applyBorder="1"/>
    <xf numFmtId="39" fontId="0" fillId="0" borderId="4" xfId="0" applyNumberFormat="1" applyBorder="1"/>
    <xf numFmtId="43" fontId="0" fillId="0" borderId="0" xfId="1" applyFont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0" xfId="0" applyNumberFormat="1" applyBorder="1" applyAlignment="1"/>
    <xf numFmtId="165" fontId="0" fillId="0" borderId="0" xfId="0" applyNumberFormat="1"/>
    <xf numFmtId="165" fontId="0" fillId="0" borderId="0" xfId="0" applyNumberFormat="1" applyBorder="1"/>
    <xf numFmtId="0" fontId="0" fillId="0" borderId="0" xfId="0" applyFill="1" applyBorder="1" applyAlignment="1"/>
    <xf numFmtId="37" fontId="0" fillId="0" borderId="2" xfId="0" applyNumberFormat="1" applyBorder="1"/>
    <xf numFmtId="37" fontId="0" fillId="0" borderId="1" xfId="0" applyNumberFormat="1" applyBorder="1"/>
    <xf numFmtId="37" fontId="0" fillId="0" borderId="0" xfId="0" applyNumberFormat="1"/>
    <xf numFmtId="37" fontId="0" fillId="2" borderId="0" xfId="0" applyNumberFormat="1" applyFill="1" applyBorder="1"/>
    <xf numFmtId="39" fontId="0" fillId="2" borderId="0" xfId="0" applyNumberFormat="1" applyFill="1" applyBorder="1"/>
    <xf numFmtId="0" fontId="0" fillId="2" borderId="0" xfId="0" applyFill="1"/>
    <xf numFmtId="39" fontId="0" fillId="2" borderId="0" xfId="0" applyNumberFormat="1" applyFill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2" xfId="0" quotePrefix="1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2" workbookViewId="0">
      <selection activeCell="H8" sqref="H8"/>
    </sheetView>
  </sheetViews>
  <sheetFormatPr defaultRowHeight="15" x14ac:dyDescent="0.25"/>
  <cols>
    <col min="1" max="1" width="3.85546875" customWidth="1"/>
    <col min="2" max="2" width="27.7109375" customWidth="1"/>
    <col min="3" max="3" width="10.140625" customWidth="1"/>
    <col min="4" max="4" width="11.85546875" customWidth="1"/>
    <col min="5" max="5" width="13.5703125" style="9" customWidth="1"/>
    <col min="6" max="6" width="8" customWidth="1"/>
  </cols>
  <sheetData>
    <row r="1" spans="1:7" x14ac:dyDescent="0.25">
      <c r="A1" s="37" t="s">
        <v>0</v>
      </c>
      <c r="B1" s="37"/>
      <c r="C1" s="37"/>
      <c r="D1" s="37"/>
      <c r="E1" s="37"/>
    </row>
    <row r="2" spans="1:7" x14ac:dyDescent="0.25">
      <c r="A2" s="37" t="s">
        <v>1</v>
      </c>
      <c r="B2" s="37"/>
      <c r="C2" s="37"/>
      <c r="D2" s="37"/>
      <c r="E2" s="37"/>
    </row>
    <row r="3" spans="1:7" x14ac:dyDescent="0.25">
      <c r="A3" s="1"/>
      <c r="B3" s="1"/>
      <c r="C3" s="1"/>
      <c r="D3" s="1"/>
      <c r="E3" s="1"/>
    </row>
    <row r="4" spans="1:7" x14ac:dyDescent="0.25">
      <c r="A4" t="s">
        <v>2</v>
      </c>
      <c r="C4" s="38" t="s">
        <v>3</v>
      </c>
      <c r="D4" s="38"/>
      <c r="E4" s="38"/>
    </row>
    <row r="5" spans="1:7" x14ac:dyDescent="0.25">
      <c r="A5" t="s">
        <v>4</v>
      </c>
      <c r="C5" s="39">
        <v>42973</v>
      </c>
      <c r="D5" s="39"/>
      <c r="E5" s="39"/>
    </row>
    <row r="8" spans="1:7" x14ac:dyDescent="0.25">
      <c r="A8" s="40" t="s">
        <v>5</v>
      </c>
      <c r="B8" s="40"/>
      <c r="C8" s="2"/>
      <c r="D8" s="3"/>
      <c r="E8" s="3"/>
      <c r="F8" s="2"/>
      <c r="G8" s="4"/>
    </row>
    <row r="9" spans="1:7" x14ac:dyDescent="0.25">
      <c r="A9" t="s">
        <v>11</v>
      </c>
      <c r="B9" s="5"/>
      <c r="C9" s="2" t="s">
        <v>6</v>
      </c>
      <c r="D9" s="3" t="s">
        <v>7</v>
      </c>
      <c r="E9" s="3" t="s">
        <v>8</v>
      </c>
      <c r="F9" s="2" t="s">
        <v>9</v>
      </c>
      <c r="G9" s="4" t="s">
        <v>10</v>
      </c>
    </row>
    <row r="10" spans="1:7" x14ac:dyDescent="0.25">
      <c r="B10" s="8" t="s">
        <v>12</v>
      </c>
      <c r="C10" s="9">
        <v>700</v>
      </c>
      <c r="D10" s="9">
        <v>0</v>
      </c>
      <c r="E10" s="9">
        <f>SUM(C10:D10)</f>
        <v>700</v>
      </c>
      <c r="F10" s="9">
        <v>50</v>
      </c>
      <c r="G10" s="9">
        <f>E10+F10</f>
        <v>750</v>
      </c>
    </row>
    <row r="11" spans="1:7" x14ac:dyDescent="0.25">
      <c r="B11" s="8" t="s">
        <v>13</v>
      </c>
      <c r="C11" s="9">
        <v>600</v>
      </c>
      <c r="D11" s="9">
        <v>0</v>
      </c>
      <c r="E11" s="9">
        <f t="shared" ref="E11:E13" si="0">SUM(C11:D11)</f>
        <v>600</v>
      </c>
      <c r="F11" s="9">
        <v>25</v>
      </c>
      <c r="G11" s="9">
        <f t="shared" ref="G11:G13" si="1">E11+F11</f>
        <v>625</v>
      </c>
    </row>
    <row r="12" spans="1:7" x14ac:dyDescent="0.25">
      <c r="B12" s="8" t="s">
        <v>14</v>
      </c>
      <c r="C12" s="10">
        <v>750</v>
      </c>
      <c r="D12" s="10">
        <v>130</v>
      </c>
      <c r="E12" s="9">
        <f t="shared" si="0"/>
        <v>880</v>
      </c>
      <c r="F12" s="10">
        <v>75</v>
      </c>
      <c r="G12" s="9">
        <f t="shared" si="1"/>
        <v>955</v>
      </c>
    </row>
    <row r="13" spans="1:7" x14ac:dyDescent="0.25">
      <c r="B13" s="8" t="s">
        <v>15</v>
      </c>
      <c r="C13" s="9">
        <v>25</v>
      </c>
      <c r="D13" s="9">
        <v>0</v>
      </c>
      <c r="E13" s="9">
        <f t="shared" si="0"/>
        <v>25</v>
      </c>
      <c r="F13" s="9">
        <v>0</v>
      </c>
      <c r="G13" s="9">
        <f t="shared" si="1"/>
        <v>25</v>
      </c>
    </row>
    <row r="14" spans="1:7" ht="15.75" thickBot="1" x14ac:dyDescent="0.3">
      <c r="B14" s="11" t="s">
        <v>16</v>
      </c>
      <c r="C14" s="12">
        <f>SUM(C10:C13)</f>
        <v>2075</v>
      </c>
      <c r="D14" s="12">
        <f>SUM(D10:D13)</f>
        <v>130</v>
      </c>
      <c r="E14" s="12">
        <f>SUM(E10:E13)</f>
        <v>2205</v>
      </c>
      <c r="F14" s="12">
        <f>SUM(F10:F13)</f>
        <v>150</v>
      </c>
      <c r="G14" s="13">
        <f>SUM(G10:G13)</f>
        <v>2355</v>
      </c>
    </row>
    <row r="15" spans="1:7" ht="15.75" thickTop="1" x14ac:dyDescent="0.25">
      <c r="A15" s="6"/>
      <c r="B15" s="6"/>
      <c r="C15" s="6"/>
      <c r="D15" s="6"/>
      <c r="E15" s="7"/>
    </row>
    <row r="16" spans="1:7" x14ac:dyDescent="0.25">
      <c r="A16" t="s">
        <v>17</v>
      </c>
      <c r="B16" s="5"/>
      <c r="C16" s="2" t="s">
        <v>18</v>
      </c>
      <c r="D16" s="2" t="s">
        <v>19</v>
      </c>
      <c r="E16" s="4" t="s">
        <v>8</v>
      </c>
      <c r="F16" s="2" t="s">
        <v>20</v>
      </c>
      <c r="G16" s="2" t="s">
        <v>10</v>
      </c>
    </row>
    <row r="17" spans="1:10" x14ac:dyDescent="0.25">
      <c r="B17" s="8" t="s">
        <v>21</v>
      </c>
      <c r="C17" s="14">
        <v>0</v>
      </c>
      <c r="D17" s="15">
        <v>0</v>
      </c>
      <c r="E17" s="16">
        <f>C17*D17</f>
        <v>0</v>
      </c>
      <c r="F17" s="14"/>
      <c r="G17" s="16">
        <f>E17+F17</f>
        <v>0</v>
      </c>
    </row>
    <row r="18" spans="1:10" x14ac:dyDescent="0.25">
      <c r="B18" s="8" t="s">
        <v>22</v>
      </c>
      <c r="C18">
        <v>83</v>
      </c>
      <c r="D18" s="17">
        <v>25</v>
      </c>
      <c r="E18" s="9">
        <f>C18*D18</f>
        <v>2075</v>
      </c>
      <c r="G18" s="16">
        <f t="shared" ref="G18:G20" si="2">E18+F18</f>
        <v>2075</v>
      </c>
    </row>
    <row r="19" spans="1:10" x14ac:dyDescent="0.25">
      <c r="B19" s="8" t="s">
        <v>22</v>
      </c>
      <c r="C19">
        <v>6</v>
      </c>
      <c r="D19" s="17">
        <v>0</v>
      </c>
      <c r="E19" s="9">
        <f>C19*D19</f>
        <v>0</v>
      </c>
      <c r="F19" s="17">
        <v>25</v>
      </c>
      <c r="G19" s="16">
        <f>C19*F19+E19</f>
        <v>150</v>
      </c>
    </row>
    <row r="20" spans="1:10" x14ac:dyDescent="0.25">
      <c r="B20" s="8" t="s">
        <v>23</v>
      </c>
      <c r="C20" s="18">
        <v>4</v>
      </c>
      <c r="D20" s="17">
        <v>32.5</v>
      </c>
      <c r="E20" s="19">
        <f>C20*D20</f>
        <v>130</v>
      </c>
      <c r="G20" s="16">
        <f t="shared" si="2"/>
        <v>130</v>
      </c>
    </row>
    <row r="21" spans="1:10" x14ac:dyDescent="0.25">
      <c r="B21" s="11" t="s">
        <v>24</v>
      </c>
      <c r="C21" s="20">
        <f>SUM(C18:C20)</f>
        <v>93</v>
      </c>
      <c r="D21" s="17"/>
      <c r="E21" s="13">
        <f>SUM(E18:E20)</f>
        <v>2205</v>
      </c>
      <c r="G21" s="13">
        <f>SUM(G17:G20)</f>
        <v>2355</v>
      </c>
    </row>
    <row r="22" spans="1:10" x14ac:dyDescent="0.25">
      <c r="D22" s="5"/>
      <c r="E22" s="10"/>
    </row>
    <row r="23" spans="1:10" x14ac:dyDescent="0.25">
      <c r="A23" t="s">
        <v>25</v>
      </c>
    </row>
    <row r="24" spans="1:10" x14ac:dyDescent="0.25">
      <c r="B24" t="s">
        <v>26</v>
      </c>
      <c r="C24" t="s">
        <v>27</v>
      </c>
      <c r="E24" s="9">
        <v>425</v>
      </c>
    </row>
    <row r="25" spans="1:10" x14ac:dyDescent="0.25">
      <c r="B25" t="s">
        <v>28</v>
      </c>
      <c r="C25" t="s">
        <v>29</v>
      </c>
      <c r="E25" s="9">
        <v>152.01</v>
      </c>
    </row>
    <row r="26" spans="1:10" x14ac:dyDescent="0.25">
      <c r="B26" t="s">
        <v>26</v>
      </c>
      <c r="C26" t="s">
        <v>30</v>
      </c>
      <c r="E26" s="9">
        <v>650</v>
      </c>
    </row>
    <row r="27" spans="1:10" x14ac:dyDescent="0.25">
      <c r="B27" t="s">
        <v>31</v>
      </c>
      <c r="C27" t="s">
        <v>32</v>
      </c>
      <c r="E27" s="9">
        <f>143.46</f>
        <v>143.46</v>
      </c>
    </row>
    <row r="28" spans="1:10" x14ac:dyDescent="0.25">
      <c r="B28" t="s">
        <v>33</v>
      </c>
      <c r="C28" t="s">
        <v>34</v>
      </c>
      <c r="E28" s="9">
        <v>90</v>
      </c>
      <c r="J28" s="9"/>
    </row>
    <row r="29" spans="1:10" x14ac:dyDescent="0.25">
      <c r="B29" t="s">
        <v>35</v>
      </c>
      <c r="C29" t="s">
        <v>36</v>
      </c>
      <c r="E29" s="9">
        <v>100</v>
      </c>
    </row>
    <row r="30" spans="1:10" x14ac:dyDescent="0.25">
      <c r="B30" t="s">
        <v>37</v>
      </c>
      <c r="C30" t="s">
        <v>38</v>
      </c>
      <c r="E30" s="9">
        <v>20.73</v>
      </c>
    </row>
    <row r="31" spans="1:10" x14ac:dyDescent="0.25">
      <c r="B31" t="s">
        <v>28</v>
      </c>
      <c r="C31" t="s">
        <v>39</v>
      </c>
      <c r="E31" s="9">
        <v>123.85</v>
      </c>
    </row>
    <row r="32" spans="1:10" x14ac:dyDescent="0.25">
      <c r="B32" t="s">
        <v>28</v>
      </c>
      <c r="C32" t="s">
        <v>40</v>
      </c>
      <c r="E32" s="9">
        <v>410.77</v>
      </c>
    </row>
    <row r="33" spans="1:6" x14ac:dyDescent="0.25">
      <c r="B33" t="s">
        <v>41</v>
      </c>
      <c r="C33" t="s">
        <v>42</v>
      </c>
      <c r="E33" s="9">
        <v>30</v>
      </c>
    </row>
    <row r="34" spans="1:6" x14ac:dyDescent="0.25">
      <c r="B34" t="s">
        <v>31</v>
      </c>
      <c r="C34" t="s">
        <v>43</v>
      </c>
      <c r="E34" s="9">
        <v>74.53</v>
      </c>
    </row>
    <row r="35" spans="1:6" x14ac:dyDescent="0.25">
      <c r="B35" t="s">
        <v>26</v>
      </c>
      <c r="C35" t="s">
        <v>44</v>
      </c>
      <c r="E35" s="19">
        <v>100</v>
      </c>
    </row>
    <row r="36" spans="1:6" x14ac:dyDescent="0.25">
      <c r="B36" s="1" t="s">
        <v>45</v>
      </c>
      <c r="E36" s="9">
        <f>SUM(E24:E35)</f>
        <v>2320.35</v>
      </c>
    </row>
    <row r="37" spans="1:6" x14ac:dyDescent="0.25">
      <c r="B37" t="s">
        <v>46</v>
      </c>
      <c r="E37" s="9">
        <v>-80</v>
      </c>
    </row>
    <row r="38" spans="1:6" x14ac:dyDescent="0.25">
      <c r="B38" s="1" t="s">
        <v>47</v>
      </c>
      <c r="E38" s="13">
        <f>E36+E37</f>
        <v>2240.35</v>
      </c>
    </row>
    <row r="40" spans="1:6" ht="15.75" thickBot="1" x14ac:dyDescent="0.3">
      <c r="A40" t="s">
        <v>48</v>
      </c>
      <c r="E40" s="21">
        <f>G21-E38</f>
        <v>114.65000000000009</v>
      </c>
    </row>
    <row r="41" spans="1:6" ht="15.75" thickTop="1" x14ac:dyDescent="0.25">
      <c r="E41" s="10"/>
    </row>
    <row r="42" spans="1:6" x14ac:dyDescent="0.25">
      <c r="E42" s="10"/>
    </row>
    <row r="43" spans="1:6" x14ac:dyDescent="0.25">
      <c r="C43" s="19" t="s">
        <v>18</v>
      </c>
      <c r="D43" s="2" t="s">
        <v>49</v>
      </c>
      <c r="E43" s="2" t="s">
        <v>50</v>
      </c>
    </row>
    <row r="44" spans="1:6" x14ac:dyDescent="0.25">
      <c r="A44" t="s">
        <v>51</v>
      </c>
      <c r="C44" s="18">
        <f>C21</f>
        <v>93</v>
      </c>
      <c r="D44" s="19">
        <f>E38</f>
        <v>2240.35</v>
      </c>
      <c r="E44" s="19">
        <f>ROUND(D44/C44,2)</f>
        <v>24.09</v>
      </c>
    </row>
    <row r="46" spans="1:6" x14ac:dyDescent="0.25">
      <c r="A46" t="s">
        <v>52</v>
      </c>
      <c r="C46" s="5"/>
      <c r="D46" s="10"/>
      <c r="E46" s="10"/>
      <c r="F46" s="10"/>
    </row>
    <row r="47" spans="1:6" x14ac:dyDescent="0.25">
      <c r="B47" t="s">
        <v>53</v>
      </c>
      <c r="E47" s="9">
        <f>E20</f>
        <v>130</v>
      </c>
      <c r="F47" s="9"/>
    </row>
    <row r="48" spans="1:6" x14ac:dyDescent="0.25">
      <c r="B48" t="s">
        <v>54</v>
      </c>
      <c r="C48">
        <f>C20</f>
        <v>4</v>
      </c>
      <c r="D48" s="22">
        <f>E44</f>
        <v>24.09</v>
      </c>
      <c r="E48" s="9">
        <f>C48*D48</f>
        <v>96.36</v>
      </c>
      <c r="F48" s="9"/>
    </row>
    <row r="49" spans="2:6" x14ac:dyDescent="0.25">
      <c r="B49" t="s">
        <v>55</v>
      </c>
      <c r="E49" s="13">
        <f>E47-E48</f>
        <v>33.64</v>
      </c>
      <c r="F49" s="10"/>
    </row>
  </sheetData>
  <mergeCells count="5">
    <mergeCell ref="A1:E1"/>
    <mergeCell ref="A2:E2"/>
    <mergeCell ref="C4:E4"/>
    <mergeCell ref="C5:E5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2" workbookViewId="0">
      <selection activeCell="B7" sqref="B7"/>
    </sheetView>
  </sheetViews>
  <sheetFormatPr defaultRowHeight="15" x14ac:dyDescent="0.25"/>
  <cols>
    <col min="1" max="1" width="3.85546875" customWidth="1"/>
    <col min="2" max="2" width="28.5703125" customWidth="1"/>
    <col min="3" max="3" width="3.28515625" customWidth="1"/>
    <col min="4" max="4" width="11.42578125" customWidth="1"/>
    <col min="5" max="5" width="12.7109375" customWidth="1"/>
    <col min="6" max="6" width="11" customWidth="1"/>
    <col min="7" max="7" width="8.85546875" bestFit="1" customWidth="1"/>
    <col min="8" max="8" width="9.85546875" style="9" customWidth="1"/>
  </cols>
  <sheetData>
    <row r="1" spans="1:8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8" x14ac:dyDescent="0.25">
      <c r="A2" s="37" t="s">
        <v>59</v>
      </c>
      <c r="B2" s="37"/>
      <c r="C2" s="37"/>
      <c r="D2" s="37"/>
      <c r="E2" s="37"/>
      <c r="F2" s="37"/>
      <c r="G2" s="37"/>
      <c r="H2" s="37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t="s">
        <v>2</v>
      </c>
      <c r="C4" s="38" t="s">
        <v>77</v>
      </c>
      <c r="D4" s="38"/>
      <c r="E4" s="38"/>
      <c r="F4" s="23"/>
      <c r="G4" s="23"/>
      <c r="H4" s="14"/>
    </row>
    <row r="5" spans="1:8" x14ac:dyDescent="0.25">
      <c r="A5" t="s">
        <v>4</v>
      </c>
      <c r="C5" s="41" t="s">
        <v>60</v>
      </c>
      <c r="D5" s="39"/>
      <c r="E5" s="39"/>
      <c r="F5" s="24"/>
      <c r="G5" s="24"/>
      <c r="H5" s="25"/>
    </row>
    <row r="8" spans="1:8" x14ac:dyDescent="0.25">
      <c r="A8" s="40" t="s">
        <v>61</v>
      </c>
      <c r="B8" s="40"/>
      <c r="C8" s="6"/>
      <c r="D8" s="2" t="s">
        <v>6</v>
      </c>
      <c r="E8" s="3" t="s">
        <v>7</v>
      </c>
      <c r="F8" s="3" t="s">
        <v>8</v>
      </c>
      <c r="G8" s="2" t="s">
        <v>9</v>
      </c>
      <c r="H8" s="4" t="s">
        <v>10</v>
      </c>
    </row>
    <row r="9" spans="1:8" x14ac:dyDescent="0.25">
      <c r="A9" t="s">
        <v>11</v>
      </c>
      <c r="B9" s="5"/>
      <c r="C9" s="6"/>
      <c r="D9" s="6"/>
      <c r="E9" s="6"/>
      <c r="F9" s="6"/>
      <c r="G9" s="6"/>
      <c r="H9" s="7"/>
    </row>
    <row r="10" spans="1:8" x14ac:dyDescent="0.25">
      <c r="B10" s="8" t="s">
        <v>12</v>
      </c>
      <c r="C10" s="26"/>
      <c r="D10" s="35">
        <v>840</v>
      </c>
      <c r="E10" s="35">
        <v>0</v>
      </c>
      <c r="F10" s="35">
        <f>SUM(D10:E10)</f>
        <v>840</v>
      </c>
      <c r="G10" s="35">
        <v>210</v>
      </c>
      <c r="H10" s="9">
        <f>F10+G10</f>
        <v>1050</v>
      </c>
    </row>
    <row r="11" spans="1:8" x14ac:dyDescent="0.25">
      <c r="B11" s="8" t="s">
        <v>13</v>
      </c>
      <c r="C11" s="26"/>
      <c r="D11" s="35">
        <v>600</v>
      </c>
      <c r="E11" s="35">
        <v>120</v>
      </c>
      <c r="F11" s="35">
        <f t="shared" ref="F11:F12" si="0">SUM(D11:E11)</f>
        <v>720</v>
      </c>
      <c r="G11" s="35">
        <v>0</v>
      </c>
      <c r="H11" s="9">
        <f t="shared" ref="H11:H14" si="1">F11+G11</f>
        <v>720</v>
      </c>
    </row>
    <row r="12" spans="1:8" x14ac:dyDescent="0.25">
      <c r="B12" s="8" t="s">
        <v>14</v>
      </c>
      <c r="C12" s="27"/>
      <c r="D12" s="33">
        <v>600</v>
      </c>
      <c r="E12" s="33">
        <v>240</v>
      </c>
      <c r="F12" s="35">
        <f t="shared" si="0"/>
        <v>840</v>
      </c>
      <c r="G12" s="33">
        <v>0</v>
      </c>
      <c r="H12" s="9">
        <f t="shared" si="1"/>
        <v>840</v>
      </c>
    </row>
    <row r="13" spans="1:8" x14ac:dyDescent="0.25">
      <c r="B13" s="8" t="s">
        <v>15</v>
      </c>
      <c r="C13" s="26"/>
      <c r="D13" s="35">
        <v>0</v>
      </c>
      <c r="E13" s="35">
        <v>0</v>
      </c>
      <c r="F13" s="35">
        <v>0</v>
      </c>
      <c r="G13" s="35">
        <v>0</v>
      </c>
      <c r="H13" s="9">
        <f t="shared" si="1"/>
        <v>0</v>
      </c>
    </row>
    <row r="14" spans="1:8" x14ac:dyDescent="0.25">
      <c r="B14" s="8" t="s">
        <v>56</v>
      </c>
      <c r="C14" s="26"/>
      <c r="D14" s="35" t="s">
        <v>62</v>
      </c>
      <c r="E14" s="35">
        <v>0</v>
      </c>
      <c r="F14" s="35">
        <v>0</v>
      </c>
      <c r="G14" s="35">
        <v>0</v>
      </c>
      <c r="H14" s="9">
        <f t="shared" si="1"/>
        <v>0</v>
      </c>
    </row>
    <row r="15" spans="1:8" ht="15.75" thickBot="1" x14ac:dyDescent="0.3">
      <c r="B15" s="11" t="s">
        <v>16</v>
      </c>
      <c r="C15" s="27"/>
      <c r="D15" s="12">
        <v>0</v>
      </c>
      <c r="E15" s="12">
        <f t="shared" ref="E15:G15" si="2">SUM(E10:E14)</f>
        <v>360</v>
      </c>
      <c r="F15" s="12">
        <f>SUM(F10:F14)</f>
        <v>2400</v>
      </c>
      <c r="G15" s="12">
        <f t="shared" si="2"/>
        <v>210</v>
      </c>
      <c r="H15" s="13">
        <f>SUM(H10:H14)</f>
        <v>2610</v>
      </c>
    </row>
    <row r="16" spans="1:8" ht="15.75" thickTop="1" x14ac:dyDescent="0.25">
      <c r="B16" s="11"/>
      <c r="C16" s="27"/>
      <c r="D16" s="10"/>
      <c r="E16" s="10"/>
      <c r="F16" s="10"/>
      <c r="G16" s="10"/>
      <c r="H16" s="10"/>
    </row>
    <row r="17" spans="1:9" x14ac:dyDescent="0.25">
      <c r="A17" t="s">
        <v>67</v>
      </c>
      <c r="B17" s="11"/>
      <c r="C17" s="27"/>
      <c r="D17" s="19" t="s">
        <v>68</v>
      </c>
      <c r="E17" s="19" t="s">
        <v>57</v>
      </c>
      <c r="F17" s="4" t="s">
        <v>8</v>
      </c>
      <c r="G17" s="2" t="s">
        <v>9</v>
      </c>
      <c r="H17" s="4" t="s">
        <v>10</v>
      </c>
    </row>
    <row r="18" spans="1:9" x14ac:dyDescent="0.25">
      <c r="B18" s="28" t="s">
        <v>63</v>
      </c>
      <c r="C18" s="27"/>
      <c r="D18" s="32">
        <v>2</v>
      </c>
      <c r="E18" s="33">
        <v>0</v>
      </c>
      <c r="F18" s="10">
        <f>D18*E18</f>
        <v>0</v>
      </c>
      <c r="G18" s="10">
        <v>0</v>
      </c>
      <c r="H18" s="10">
        <v>0</v>
      </c>
      <c r="I18" t="s">
        <v>62</v>
      </c>
    </row>
    <row r="19" spans="1:9" x14ac:dyDescent="0.25">
      <c r="B19" s="28" t="s">
        <v>64</v>
      </c>
      <c r="C19" s="27"/>
      <c r="D19" s="32">
        <v>68</v>
      </c>
      <c r="E19" s="33">
        <v>30</v>
      </c>
      <c r="F19" s="10">
        <f t="shared" ref="F19:F23" si="3">D19*E19</f>
        <v>2040</v>
      </c>
      <c r="G19" s="10"/>
      <c r="H19" s="10">
        <f t="shared" ref="H19" si="4">F19+G19</f>
        <v>2040</v>
      </c>
    </row>
    <row r="20" spans="1:9" x14ac:dyDescent="0.25">
      <c r="B20" s="11" t="s">
        <v>69</v>
      </c>
      <c r="C20" s="27"/>
      <c r="D20" s="32">
        <v>0</v>
      </c>
      <c r="E20" s="33">
        <v>0</v>
      </c>
      <c r="F20" s="10">
        <v>0</v>
      </c>
      <c r="G20" s="10">
        <v>0</v>
      </c>
      <c r="H20" s="10">
        <f>F20+G20</f>
        <v>0</v>
      </c>
    </row>
    <row r="21" spans="1:9" x14ac:dyDescent="0.25">
      <c r="B21" s="28" t="s">
        <v>65</v>
      </c>
      <c r="C21" s="27"/>
      <c r="D21" s="32">
        <v>0</v>
      </c>
      <c r="E21" s="33">
        <v>0</v>
      </c>
      <c r="F21" s="10">
        <f t="shared" si="3"/>
        <v>0</v>
      </c>
      <c r="G21" s="33">
        <f t="shared" ref="G21" si="5">SUM(D21*E21)</f>
        <v>0</v>
      </c>
      <c r="H21" s="10">
        <f>+G21</f>
        <v>0</v>
      </c>
    </row>
    <row r="22" spans="1:9" x14ac:dyDescent="0.25">
      <c r="B22" s="28" t="s">
        <v>66</v>
      </c>
      <c r="C22" s="27"/>
      <c r="D22" s="32">
        <v>7</v>
      </c>
      <c r="E22" s="33">
        <v>30</v>
      </c>
      <c r="F22" s="10">
        <v>0</v>
      </c>
      <c r="G22" s="33">
        <f>SUM(D22*E22)</f>
        <v>210</v>
      </c>
      <c r="H22" s="10">
        <f>+G22</f>
        <v>210</v>
      </c>
    </row>
    <row r="23" spans="1:9" x14ac:dyDescent="0.25">
      <c r="B23" s="28" t="s">
        <v>70</v>
      </c>
      <c r="C23" s="27"/>
      <c r="D23" s="32">
        <v>9</v>
      </c>
      <c r="E23" s="33">
        <v>40</v>
      </c>
      <c r="F23" s="10">
        <f t="shared" si="3"/>
        <v>360</v>
      </c>
      <c r="G23" s="33">
        <v>0</v>
      </c>
      <c r="H23" s="10">
        <f>F23+G23</f>
        <v>360</v>
      </c>
    </row>
    <row r="24" spans="1:9" x14ac:dyDescent="0.25">
      <c r="B24" s="11" t="s">
        <v>47</v>
      </c>
      <c r="C24" s="27"/>
      <c r="D24" s="29">
        <f>SUM(D18:D23)</f>
        <v>86</v>
      </c>
      <c r="E24" s="10"/>
      <c r="F24" s="13">
        <f>SUM(F18:F23)</f>
        <v>2400</v>
      </c>
      <c r="G24" s="10"/>
      <c r="H24" s="13">
        <f>SUM(H18:H23)</f>
        <v>2610</v>
      </c>
    </row>
    <row r="25" spans="1:9" x14ac:dyDescent="0.25">
      <c r="B25" s="11"/>
      <c r="C25" s="27"/>
      <c r="D25" s="10"/>
      <c r="E25" s="10"/>
      <c r="F25" s="10"/>
      <c r="G25" s="10"/>
      <c r="H25" s="10"/>
    </row>
    <row r="26" spans="1:9" x14ac:dyDescent="0.25">
      <c r="A26" t="s">
        <v>25</v>
      </c>
    </row>
    <row r="27" spans="1:9" x14ac:dyDescent="0.25">
      <c r="B27" s="34" t="s">
        <v>71</v>
      </c>
      <c r="C27" s="34"/>
      <c r="D27" s="34"/>
      <c r="E27" s="34"/>
      <c r="F27" s="34"/>
      <c r="G27" s="34"/>
      <c r="H27" s="35">
        <v>1000</v>
      </c>
    </row>
    <row r="28" spans="1:9" x14ac:dyDescent="0.25">
      <c r="B28" s="34" t="s">
        <v>72</v>
      </c>
      <c r="C28" s="34"/>
      <c r="D28" s="34" t="s">
        <v>62</v>
      </c>
      <c r="E28" s="34"/>
      <c r="F28" s="34"/>
      <c r="G28" s="34"/>
      <c r="H28" s="35">
        <v>1100</v>
      </c>
    </row>
    <row r="29" spans="1:9" x14ac:dyDescent="0.25">
      <c r="B29" s="34" t="s">
        <v>74</v>
      </c>
      <c r="C29" s="34"/>
      <c r="D29" s="34" t="s">
        <v>75</v>
      </c>
      <c r="E29" s="34"/>
      <c r="F29" s="34"/>
      <c r="G29" s="34"/>
      <c r="H29" s="35">
        <v>203.67</v>
      </c>
    </row>
    <row r="30" spans="1:9" x14ac:dyDescent="0.25">
      <c r="B30" s="34" t="s">
        <v>73</v>
      </c>
      <c r="C30" s="34"/>
      <c r="D30" s="34" t="s">
        <v>76</v>
      </c>
      <c r="E30" s="34"/>
      <c r="F30" s="34"/>
      <c r="G30" s="34"/>
      <c r="H30" s="35">
        <v>73.78</v>
      </c>
    </row>
    <row r="31" spans="1:9" x14ac:dyDescent="0.25">
      <c r="B31" s="34" t="s">
        <v>78</v>
      </c>
      <c r="C31" s="34"/>
      <c r="D31" s="34" t="s">
        <v>79</v>
      </c>
      <c r="E31" s="34"/>
      <c r="F31" s="34"/>
      <c r="G31" s="34"/>
      <c r="H31" s="35">
        <v>60</v>
      </c>
    </row>
    <row r="33" spans="1:8" x14ac:dyDescent="0.25">
      <c r="B33" s="1" t="s">
        <v>49</v>
      </c>
      <c r="H33" s="13">
        <f>SUM(H27:H31)</f>
        <v>2437.4500000000003</v>
      </c>
    </row>
    <row r="35" spans="1:8" ht="15.75" thickBot="1" x14ac:dyDescent="0.3">
      <c r="A35" t="s">
        <v>48</v>
      </c>
      <c r="H35" s="21">
        <f>H15-H33</f>
        <v>172.54999999999973</v>
      </c>
    </row>
    <row r="36" spans="1:8" ht="15.75" thickTop="1" x14ac:dyDescent="0.25">
      <c r="B36" t="s">
        <v>81</v>
      </c>
      <c r="H36" s="10">
        <f>SUM(H35/D24)</f>
        <v>2.0063953488372062</v>
      </c>
    </row>
    <row r="37" spans="1:8" x14ac:dyDescent="0.25">
      <c r="H37" s="10"/>
    </row>
    <row r="38" spans="1:8" ht="18.75" x14ac:dyDescent="0.3">
      <c r="B38" s="36" t="s">
        <v>80</v>
      </c>
      <c r="C38" s="36"/>
      <c r="D38" s="36"/>
      <c r="E38" s="36"/>
      <c r="F38" s="36"/>
      <c r="H38" s="10"/>
    </row>
    <row r="39" spans="1:8" x14ac:dyDescent="0.25">
      <c r="H39" s="10"/>
    </row>
    <row r="40" spans="1:8" x14ac:dyDescent="0.25">
      <c r="D40" s="19" t="s">
        <v>18</v>
      </c>
      <c r="E40" s="2" t="s">
        <v>49</v>
      </c>
      <c r="F40" s="2" t="s">
        <v>50</v>
      </c>
    </row>
    <row r="41" spans="1:8" x14ac:dyDescent="0.25">
      <c r="A41" t="s">
        <v>58</v>
      </c>
      <c r="C41" s="5"/>
      <c r="D41" s="30">
        <f>D24</f>
        <v>86</v>
      </c>
      <c r="E41" s="19">
        <f>H33</f>
        <v>2437.4500000000003</v>
      </c>
      <c r="F41" s="19">
        <f>SUM(E41/D41)</f>
        <v>28.342441860465119</v>
      </c>
      <c r="G41" s="10"/>
      <c r="H41" s="10"/>
    </row>
    <row r="42" spans="1:8" x14ac:dyDescent="0.25">
      <c r="C42" s="5"/>
      <c r="D42" s="10"/>
      <c r="E42" s="10"/>
      <c r="F42" s="10"/>
      <c r="G42" s="10"/>
      <c r="H42" s="10"/>
    </row>
    <row r="43" spans="1:8" x14ac:dyDescent="0.25">
      <c r="A43" t="s">
        <v>52</v>
      </c>
      <c r="C43" s="5"/>
      <c r="D43" s="10"/>
      <c r="E43" s="10"/>
      <c r="F43" s="10"/>
      <c r="G43" s="10"/>
      <c r="H43" s="10"/>
    </row>
    <row r="44" spans="1:8" x14ac:dyDescent="0.25">
      <c r="B44" t="s">
        <v>53</v>
      </c>
      <c r="E44" s="9"/>
      <c r="F44" s="9">
        <f>H23</f>
        <v>360</v>
      </c>
    </row>
    <row r="45" spans="1:8" x14ac:dyDescent="0.25">
      <c r="B45" t="s">
        <v>54</v>
      </c>
      <c r="D45" s="31">
        <f>D23</f>
        <v>9</v>
      </c>
      <c r="E45" s="9">
        <f>F41</f>
        <v>28.342441860465119</v>
      </c>
      <c r="F45" s="9">
        <f>D45*E45</f>
        <v>255.08197674418608</v>
      </c>
    </row>
    <row r="46" spans="1:8" x14ac:dyDescent="0.25">
      <c r="B46" t="s">
        <v>55</v>
      </c>
      <c r="E46" s="9"/>
      <c r="F46" s="13">
        <f>F44-F45</f>
        <v>104.91802325581392</v>
      </c>
    </row>
    <row r="47" spans="1:8" x14ac:dyDescent="0.25">
      <c r="E47" s="9"/>
      <c r="F47" s="9"/>
    </row>
  </sheetData>
  <mergeCells count="5">
    <mergeCell ref="A1:H1"/>
    <mergeCell ref="A2:H2"/>
    <mergeCell ref="C4:E4"/>
    <mergeCell ref="C5:E5"/>
    <mergeCell ref="A8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 Be Jammin 08.26.17</vt:lpstr>
      <vt:lpstr>Halloween 2017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</dc:creator>
  <cp:lastModifiedBy>Carolyn</cp:lastModifiedBy>
  <cp:lastPrinted>2017-11-03T23:04:49Z</cp:lastPrinted>
  <dcterms:created xsi:type="dcterms:W3CDTF">2017-11-01T19:40:01Z</dcterms:created>
  <dcterms:modified xsi:type="dcterms:W3CDTF">2018-05-23T23:03:28Z</dcterms:modified>
</cp:coreProperties>
</file>